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<sst xmlns="http://schemas.openxmlformats.org/spreadsheetml/2006/main" count="85" uniqueCount="12">
  <si>
    <t>Growth</t>
  </si>
  <si>
    <t>Dividend</t>
  </si>
  <si>
    <t>Date</t>
  </si>
  <si>
    <t>Share</t>
  </si>
  <si>
    <t>Transaction</t>
  </si>
  <si>
    <t>Shares</t>
  </si>
  <si>
    <t>Price</t>
  </si>
  <si>
    <t>Cash</t>
  </si>
  <si>
    <t>Total</t>
  </si>
  <si>
    <t>Buy</t>
  </si>
  <si>
    <t>Div</t>
  </si>
  <si>
    <t>Sell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</si>
</sst>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#,##0.00"/>
    <numFmt numFmtId="167" formatCode="0.00%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99FFFF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I11" activeCellId="0" sqref="I11"/>
    </sheetView>
  </sheetViews>
  <sheetFormatPr defaultRowHeight="12.8"/>
  <cols>
    <col collapsed="false" hidden="false" max="1" min="1" style="1" width="10.6173469387755"/>
    <col collapsed="false" hidden="false" max="2" min="2" style="2" width="6.41836734693878"/>
    <col collapsed="false" hidden="false" max="3" min="3" style="0" width="10.9183673469388"/>
    <col collapsed="false" hidden="false" max="4" min="4" style="2" width="9.27040816326531"/>
    <col collapsed="false" hidden="false" max="5" min="5" style="2" width="7.76530612244898"/>
    <col collapsed="false" hidden="false" max="6" min="6" style="2" width="10.1683673469388"/>
    <col collapsed="false" hidden="false" max="7" min="7" style="2" width="8.66836734693878"/>
    <col collapsed="false" hidden="false" max="8" min="8" style="2" width="10.1683673469388"/>
    <col collapsed="false" hidden="false" max="9" min="9" style="0" width="11.5204081632653"/>
    <col collapsed="false" hidden="false" max="10" min="10" style="0" width="10.9183673469388"/>
    <col collapsed="false" hidden="false" max="11" min="11" style="2" width="9.27040816326531"/>
    <col collapsed="false" hidden="false" max="12" min="12" style="2" width="6.11734693877551"/>
    <col collapsed="false" hidden="false" max="13" min="13" style="2" width="10.1683673469388"/>
    <col collapsed="false" hidden="false" max="14" min="14" style="2" width="8.66836734693878"/>
    <col collapsed="false" hidden="false" max="15" min="15" style="2" width="10.1683673469388"/>
    <col collapsed="false" hidden="false" max="16" min="16" style="2" width="11.5204081632653"/>
    <col collapsed="false" hidden="false" max="1025" min="17" style="0" width="11.5204081632653"/>
  </cols>
  <sheetData>
    <row r="1" customFormat="false" ht="12.8" hidden="false" customHeight="false" outlineLevel="0" collapsed="false">
      <c r="A1" s="0"/>
      <c r="D1" s="2" t="s">
        <v>0</v>
      </c>
      <c r="E1" s="3" t="n">
        <v>0.1</v>
      </c>
      <c r="F1" s="4" t="n">
        <f aca="false">XIRR(F6:F48,$A$6:$A$48)</f>
        <v>0.125970407209766</v>
      </c>
      <c r="M1" s="4" t="n">
        <f aca="false">XIRR(M6:M48,$A$6:$A$48)</f>
        <v>0.125984177874464</v>
      </c>
    </row>
    <row r="2" customFormat="false" ht="12.8" hidden="false" customHeight="false" outlineLevel="0" collapsed="false">
      <c r="A2" s="0"/>
      <c r="D2" s="2" t="s">
        <v>1</v>
      </c>
      <c r="E2" s="3" t="n">
        <v>0.02</v>
      </c>
      <c r="F2" s="3"/>
    </row>
    <row r="3" customFormat="false" ht="12.8" hidden="false" customHeight="false" outlineLevel="0" collapsed="false">
      <c r="A3" s="0"/>
    </row>
    <row r="4" s="9" customFormat="true" ht="12.8" hidden="false" customHeight="false" outlineLevel="0" collapsed="false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8</v>
      </c>
      <c r="J4" s="10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8</v>
      </c>
      <c r="P4" s="6"/>
      <c r="AMH4" s="0"/>
      <c r="AMI4" s="0"/>
      <c r="AMJ4" s="0"/>
    </row>
    <row r="5" s="9" customFormat="true" ht="12.8" hidden="false" customHeight="false" outlineLevel="0" collapsed="false">
      <c r="A5" s="5"/>
      <c r="B5" s="6" t="s">
        <v>6</v>
      </c>
      <c r="C5" s="12"/>
      <c r="D5" s="8"/>
      <c r="E5" s="8"/>
      <c r="F5" s="8"/>
      <c r="G5" s="8" t="s">
        <v>5</v>
      </c>
      <c r="H5" s="8" t="s">
        <v>7</v>
      </c>
      <c r="J5" s="13"/>
      <c r="K5" s="11"/>
      <c r="L5" s="11"/>
      <c r="M5" s="11"/>
      <c r="N5" s="11" t="s">
        <v>5</v>
      </c>
      <c r="O5" s="11" t="s">
        <v>7</v>
      </c>
      <c r="P5" s="6"/>
      <c r="AMH5" s="0"/>
      <c r="AMI5" s="0"/>
      <c r="AMJ5" s="0"/>
    </row>
    <row r="6" customFormat="false" ht="12.8" hidden="false" customHeight="false" outlineLevel="0" collapsed="false">
      <c r="A6" s="1" t="n">
        <v>36526</v>
      </c>
      <c r="B6" s="2" t="n">
        <f aca="false">E6</f>
        <v>10</v>
      </c>
      <c r="C6" s="14" t="s">
        <v>9</v>
      </c>
      <c r="D6" s="15" t="n">
        <v>-1000</v>
      </c>
      <c r="E6" s="15" t="n">
        <v>10</v>
      </c>
      <c r="F6" s="15" t="n">
        <f aca="false">D6*E6</f>
        <v>-10000</v>
      </c>
      <c r="G6" s="15" t="n">
        <f aca="false">-D6</f>
        <v>1000</v>
      </c>
      <c r="H6" s="15" t="n">
        <f aca="false">F6</f>
        <v>-10000</v>
      </c>
      <c r="I6" s="2"/>
      <c r="J6" s="16" t="s">
        <v>9</v>
      </c>
      <c r="K6" s="17" t="n">
        <v>-1000</v>
      </c>
      <c r="L6" s="17" t="n">
        <f aca="false">E6</f>
        <v>10</v>
      </c>
      <c r="M6" s="17" t="n">
        <f aca="false">K6*L6</f>
        <v>-10000</v>
      </c>
      <c r="N6" s="17" t="n">
        <f aca="false">-K6</f>
        <v>1000</v>
      </c>
      <c r="O6" s="17" t="n">
        <f aca="false">M6</f>
        <v>-10000</v>
      </c>
    </row>
    <row r="7" customFormat="false" ht="12.8" hidden="false" customHeight="false" outlineLevel="0" collapsed="false">
      <c r="A7" s="1" t="n">
        <v>36615</v>
      </c>
      <c r="B7" s="2" t="n">
        <f aca="false">ROUND(B6*(1+E$1/4),2)</f>
        <v>10.25</v>
      </c>
      <c r="C7" s="14" t="s">
        <v>10</v>
      </c>
      <c r="D7" s="15"/>
      <c r="E7" s="15"/>
      <c r="F7" s="15" t="n">
        <f aca="false">ROUND(G6*B7*E$2/4,2)</f>
        <v>51.25</v>
      </c>
      <c r="G7" s="15"/>
      <c r="H7" s="15" t="n">
        <f aca="false">H6+F7</f>
        <v>-9948.75</v>
      </c>
      <c r="J7" s="16" t="s">
        <v>10</v>
      </c>
      <c r="K7" s="17"/>
      <c r="L7" s="17"/>
      <c r="M7" s="17" t="n">
        <f aca="false">ROUND(N6*B7*E$2/4,2)</f>
        <v>51.25</v>
      </c>
      <c r="N7" s="17"/>
      <c r="O7" s="17" t="n">
        <f aca="false">O6+M7</f>
        <v>-9948.75</v>
      </c>
      <c r="P7" s="0"/>
    </row>
    <row r="8" customFormat="false" ht="12.8" hidden="false" customHeight="false" outlineLevel="0" collapsed="false">
      <c r="A8" s="1" t="n">
        <v>36615</v>
      </c>
      <c r="C8" s="14" t="s">
        <v>9</v>
      </c>
      <c r="D8" s="15" t="n">
        <f aca="false">-ROUND(F7/E8,2)</f>
        <v>-5</v>
      </c>
      <c r="E8" s="15" t="n">
        <f aca="false">B7</f>
        <v>10.25</v>
      </c>
      <c r="F8" s="15" t="n">
        <f aca="false">D8*E8</f>
        <v>-51.25</v>
      </c>
      <c r="G8" s="15" t="n">
        <f aca="false">G6-D8</f>
        <v>1005</v>
      </c>
      <c r="H8" s="15" t="n">
        <f aca="false">H7+F8</f>
        <v>-10000</v>
      </c>
      <c r="J8" s="16"/>
      <c r="K8" s="17"/>
      <c r="L8" s="17"/>
      <c r="M8" s="17"/>
      <c r="N8" s="17" t="n">
        <f aca="false">N6-K8</f>
        <v>1000</v>
      </c>
      <c r="O8" s="17" t="n">
        <f aca="false">O7+M8</f>
        <v>-9948.75</v>
      </c>
    </row>
    <row r="9" customFormat="false" ht="12.8" hidden="false" customHeight="false" outlineLevel="0" collapsed="false">
      <c r="A9" s="1" t="n">
        <v>36707</v>
      </c>
      <c r="B9" s="2" t="n">
        <f aca="false">ROUND(B7*(1+E$1/4),2)</f>
        <v>10.51</v>
      </c>
      <c r="C9" s="14" t="s">
        <v>10</v>
      </c>
      <c r="D9" s="15"/>
      <c r="E9" s="15"/>
      <c r="F9" s="15" t="n">
        <f aca="false">ROUND(G8*B9*E$2/4,2)</f>
        <v>52.81</v>
      </c>
      <c r="G9" s="15"/>
      <c r="H9" s="15" t="n">
        <f aca="false">H8+F9</f>
        <v>-9947.19</v>
      </c>
      <c r="J9" s="16" t="s">
        <v>10</v>
      </c>
      <c r="K9" s="17"/>
      <c r="L9" s="17"/>
      <c r="M9" s="17" t="n">
        <f aca="false">ROUND(N8*B9*E$2/4,2)</f>
        <v>52.55</v>
      </c>
      <c r="N9" s="17"/>
      <c r="O9" s="17" t="n">
        <f aca="false">O8+M9</f>
        <v>-9896.2</v>
      </c>
    </row>
    <row r="10" customFormat="false" ht="12.8" hidden="false" customHeight="false" outlineLevel="0" collapsed="false">
      <c r="A10" s="1" t="n">
        <v>36707</v>
      </c>
      <c r="C10" s="14" t="s">
        <v>9</v>
      </c>
      <c r="D10" s="15" t="n">
        <f aca="false">-ROUND(F9/E10,2)</f>
        <v>-5.02</v>
      </c>
      <c r="E10" s="15" t="n">
        <f aca="false">B9</f>
        <v>10.51</v>
      </c>
      <c r="F10" s="15" t="n">
        <f aca="false">D10*E10</f>
        <v>-52.7602</v>
      </c>
      <c r="G10" s="15" t="n">
        <f aca="false">G8-D10</f>
        <v>1010.02</v>
      </c>
      <c r="H10" s="15" t="n">
        <f aca="false">H9+F10</f>
        <v>-9999.9502</v>
      </c>
      <c r="J10" s="16"/>
      <c r="K10" s="17"/>
      <c r="L10" s="17"/>
      <c r="M10" s="17"/>
      <c r="N10" s="17" t="n">
        <f aca="false">N8-K10</f>
        <v>1000</v>
      </c>
      <c r="O10" s="17" t="n">
        <f aca="false">O9+M10</f>
        <v>-9896.2</v>
      </c>
    </row>
    <row r="11" customFormat="false" ht="12.8" hidden="false" customHeight="false" outlineLevel="0" collapsed="false">
      <c r="A11" s="1" t="n">
        <v>36799</v>
      </c>
      <c r="B11" s="2" t="n">
        <f aca="false">ROUND(B9*(1+E$1/4),2)</f>
        <v>10.77</v>
      </c>
      <c r="C11" s="14" t="s">
        <v>10</v>
      </c>
      <c r="D11" s="15"/>
      <c r="E11" s="15"/>
      <c r="F11" s="15" t="n">
        <f aca="false">ROUND(G10*B11*E$2/4,2)</f>
        <v>54.39</v>
      </c>
      <c r="G11" s="15"/>
      <c r="H11" s="15" t="n">
        <f aca="false">H10+F11</f>
        <v>-9945.5602</v>
      </c>
      <c r="J11" s="16" t="s">
        <v>10</v>
      </c>
      <c r="K11" s="17"/>
      <c r="L11" s="17"/>
      <c r="M11" s="17" t="n">
        <f aca="false">ROUND(N10*B11*E$2/4,2)</f>
        <v>53.85</v>
      </c>
      <c r="N11" s="17"/>
      <c r="O11" s="17" t="n">
        <f aca="false">O10+M11</f>
        <v>-9842.35</v>
      </c>
    </row>
    <row r="12" customFormat="false" ht="12.8" hidden="false" customHeight="false" outlineLevel="0" collapsed="false">
      <c r="A12" s="1" t="n">
        <v>36799</v>
      </c>
      <c r="C12" s="14" t="s">
        <v>9</v>
      </c>
      <c r="D12" s="15" t="n">
        <f aca="false">-ROUND(F11/E12,2)</f>
        <v>-5.05</v>
      </c>
      <c r="E12" s="15" t="n">
        <f aca="false">B11</f>
        <v>10.77</v>
      </c>
      <c r="F12" s="15" t="n">
        <f aca="false">D12*E12</f>
        <v>-54.3885</v>
      </c>
      <c r="G12" s="15" t="n">
        <f aca="false">G10-D12</f>
        <v>1015.07</v>
      </c>
      <c r="H12" s="15" t="n">
        <f aca="false">H11+F12</f>
        <v>-9999.9487</v>
      </c>
      <c r="J12" s="16"/>
      <c r="K12" s="17"/>
      <c r="L12" s="17"/>
      <c r="M12" s="17"/>
      <c r="N12" s="17" t="n">
        <f aca="false">N10-K12</f>
        <v>1000</v>
      </c>
      <c r="O12" s="17" t="n">
        <f aca="false">O11+M12</f>
        <v>-9842.35</v>
      </c>
    </row>
    <row r="13" customFormat="false" ht="12.8" hidden="false" customHeight="false" outlineLevel="0" collapsed="false">
      <c r="A13" s="1" t="n">
        <v>36890</v>
      </c>
      <c r="B13" s="2" t="n">
        <f aca="false">ROUND(B11*(1+E$1/4),2)</f>
        <v>11.04</v>
      </c>
      <c r="C13" s="14" t="s">
        <v>10</v>
      </c>
      <c r="D13" s="15"/>
      <c r="E13" s="15"/>
      <c r="F13" s="15" t="n">
        <f aca="false">ROUND(G12*B13*E$2/4,2)</f>
        <v>56.03</v>
      </c>
      <c r="G13" s="15"/>
      <c r="H13" s="15" t="n">
        <f aca="false">H12+F13</f>
        <v>-9943.9187</v>
      </c>
      <c r="J13" s="16" t="s">
        <v>10</v>
      </c>
      <c r="K13" s="17"/>
      <c r="L13" s="17"/>
      <c r="M13" s="17" t="n">
        <f aca="false">ROUND(N12*B13*E$2/4,2)</f>
        <v>55.2</v>
      </c>
      <c r="N13" s="17"/>
      <c r="O13" s="17" t="n">
        <f aca="false">O12+M13</f>
        <v>-9787.15</v>
      </c>
    </row>
    <row r="14" customFormat="false" ht="12.8" hidden="false" customHeight="false" outlineLevel="0" collapsed="false">
      <c r="A14" s="1" t="n">
        <v>36890</v>
      </c>
      <c r="C14" s="14" t="s">
        <v>9</v>
      </c>
      <c r="D14" s="15" t="n">
        <f aca="false">-ROUND(F13/E14,2)</f>
        <v>-5.08</v>
      </c>
      <c r="E14" s="15" t="n">
        <f aca="false">B13</f>
        <v>11.04</v>
      </c>
      <c r="F14" s="15" t="n">
        <f aca="false">D14*E14</f>
        <v>-56.0832</v>
      </c>
      <c r="G14" s="15" t="n">
        <f aca="false">G12-D14</f>
        <v>1020.15</v>
      </c>
      <c r="H14" s="15" t="n">
        <f aca="false">H13+F14</f>
        <v>-10000.0019</v>
      </c>
      <c r="J14" s="16"/>
      <c r="K14" s="17"/>
      <c r="L14" s="17"/>
      <c r="M14" s="17"/>
      <c r="N14" s="17" t="n">
        <f aca="false">N12-K14</f>
        <v>1000</v>
      </c>
      <c r="O14" s="17" t="n">
        <f aca="false">O13+M14</f>
        <v>-9787.15</v>
      </c>
    </row>
    <row r="15" customFormat="false" ht="12.8" hidden="false" customHeight="false" outlineLevel="0" collapsed="false">
      <c r="A15" s="1" t="n">
        <v>36980</v>
      </c>
      <c r="B15" s="2" t="n">
        <f aca="false">ROUND(B13*(1+E$1/4),2)</f>
        <v>11.32</v>
      </c>
      <c r="C15" s="14" t="s">
        <v>10</v>
      </c>
      <c r="D15" s="15"/>
      <c r="E15" s="15"/>
      <c r="F15" s="15" t="n">
        <f aca="false">ROUND(G14*B15*E$2/4,2)</f>
        <v>57.74</v>
      </c>
      <c r="G15" s="15"/>
      <c r="H15" s="15" t="n">
        <f aca="false">H14+F15</f>
        <v>-9942.2619</v>
      </c>
      <c r="J15" s="16" t="s">
        <v>10</v>
      </c>
      <c r="K15" s="17"/>
      <c r="L15" s="17"/>
      <c r="M15" s="17" t="n">
        <f aca="false">ROUND(N14*B15*E$2/4,2)</f>
        <v>56.6</v>
      </c>
      <c r="N15" s="17"/>
      <c r="O15" s="17" t="n">
        <f aca="false">O14+M15</f>
        <v>-9730.55</v>
      </c>
    </row>
    <row r="16" customFormat="false" ht="12.8" hidden="false" customHeight="false" outlineLevel="0" collapsed="false">
      <c r="A16" s="1" t="n">
        <v>36980</v>
      </c>
      <c r="C16" s="14" t="s">
        <v>9</v>
      </c>
      <c r="D16" s="15" t="n">
        <f aca="false">-ROUND(F15/E16,2)</f>
        <v>-5.1</v>
      </c>
      <c r="E16" s="15" t="n">
        <f aca="false">B15</f>
        <v>11.32</v>
      </c>
      <c r="F16" s="15" t="n">
        <f aca="false">D16*E16</f>
        <v>-57.732</v>
      </c>
      <c r="G16" s="15" t="n">
        <f aca="false">G14-D16</f>
        <v>1025.25</v>
      </c>
      <c r="H16" s="15" t="n">
        <f aca="false">H15+F16</f>
        <v>-9999.9939</v>
      </c>
      <c r="J16" s="16"/>
      <c r="K16" s="17"/>
      <c r="L16" s="17"/>
      <c r="M16" s="17"/>
      <c r="N16" s="17" t="n">
        <f aca="false">N14-K16</f>
        <v>1000</v>
      </c>
      <c r="O16" s="17" t="n">
        <f aca="false">O15+M16</f>
        <v>-9730.55</v>
      </c>
    </row>
    <row r="17" customFormat="false" ht="12.8" hidden="false" customHeight="false" outlineLevel="0" collapsed="false">
      <c r="A17" s="1" t="n">
        <v>37072</v>
      </c>
      <c r="B17" s="2" t="n">
        <f aca="false">ROUND(B15*(1+E$1/4),2)</f>
        <v>11.6</v>
      </c>
      <c r="C17" s="14" t="s">
        <v>10</v>
      </c>
      <c r="D17" s="15"/>
      <c r="E17" s="15"/>
      <c r="F17" s="15" t="n">
        <f aca="false">ROUND(G16*B17*E$2/4,2)</f>
        <v>59.46</v>
      </c>
      <c r="G17" s="15"/>
      <c r="H17" s="15" t="n">
        <f aca="false">H16+F17</f>
        <v>-9940.5339</v>
      </c>
      <c r="J17" s="16" t="s">
        <v>10</v>
      </c>
      <c r="K17" s="17"/>
      <c r="L17" s="17"/>
      <c r="M17" s="17" t="n">
        <f aca="false">ROUND(N16*B17*E$2/4,2)</f>
        <v>58</v>
      </c>
      <c r="N17" s="17"/>
      <c r="O17" s="17" t="n">
        <f aca="false">O16+M17</f>
        <v>-9672.55</v>
      </c>
    </row>
    <row r="18" customFormat="false" ht="12.8" hidden="false" customHeight="false" outlineLevel="0" collapsed="false">
      <c r="A18" s="1" t="n">
        <v>37072</v>
      </c>
      <c r="C18" s="14" t="s">
        <v>9</v>
      </c>
      <c r="D18" s="15" t="n">
        <f aca="false">-ROUND(F17/E18,2)</f>
        <v>-5.13</v>
      </c>
      <c r="E18" s="15" t="n">
        <f aca="false">B17</f>
        <v>11.6</v>
      </c>
      <c r="F18" s="15" t="n">
        <f aca="false">D18*E18</f>
        <v>-59.508</v>
      </c>
      <c r="G18" s="15" t="n">
        <f aca="false">G16-D18</f>
        <v>1030.38</v>
      </c>
      <c r="H18" s="15" t="n">
        <f aca="false">H17+F18</f>
        <v>-10000.0419</v>
      </c>
      <c r="J18" s="16"/>
      <c r="K18" s="17"/>
      <c r="L18" s="17"/>
      <c r="M18" s="17"/>
      <c r="N18" s="17" t="n">
        <f aca="false">N16-K18</f>
        <v>1000</v>
      </c>
      <c r="O18" s="17" t="n">
        <f aca="false">O17+M18</f>
        <v>-9672.55</v>
      </c>
    </row>
    <row r="19" customFormat="false" ht="12.8" hidden="false" customHeight="false" outlineLevel="0" collapsed="false">
      <c r="A19" s="1" t="n">
        <v>37164</v>
      </c>
      <c r="B19" s="2" t="n">
        <f aca="false">ROUND(B17*(1+E$1/4),2)</f>
        <v>11.89</v>
      </c>
      <c r="C19" s="14" t="s">
        <v>10</v>
      </c>
      <c r="D19" s="15"/>
      <c r="E19" s="15"/>
      <c r="F19" s="15" t="n">
        <f aca="false">ROUND(G18*B19*E$2/4,2)</f>
        <v>61.26</v>
      </c>
      <c r="G19" s="15"/>
      <c r="H19" s="15" t="n">
        <f aca="false">H18+F19</f>
        <v>-9938.7819</v>
      </c>
      <c r="J19" s="16" t="s">
        <v>10</v>
      </c>
      <c r="K19" s="17"/>
      <c r="L19" s="17"/>
      <c r="M19" s="17" t="n">
        <f aca="false">ROUND(N18*B19*E$2/4,2)</f>
        <v>59.45</v>
      </c>
      <c r="N19" s="17"/>
      <c r="O19" s="17" t="n">
        <f aca="false">O18+M19</f>
        <v>-9613.1</v>
      </c>
    </row>
    <row r="20" customFormat="false" ht="12.8" hidden="false" customHeight="false" outlineLevel="0" collapsed="false">
      <c r="A20" s="1" t="n">
        <v>37164</v>
      </c>
      <c r="C20" s="14" t="s">
        <v>9</v>
      </c>
      <c r="D20" s="15" t="n">
        <f aca="false">-ROUND(F19/E20,2)</f>
        <v>-5.15</v>
      </c>
      <c r="E20" s="15" t="n">
        <f aca="false">B19</f>
        <v>11.89</v>
      </c>
      <c r="F20" s="15" t="n">
        <f aca="false">D20*E20</f>
        <v>-61.2335</v>
      </c>
      <c r="G20" s="15" t="n">
        <f aca="false">G18-D20</f>
        <v>1035.53</v>
      </c>
      <c r="H20" s="15" t="n">
        <f aca="false">H19+F20</f>
        <v>-10000.0154</v>
      </c>
      <c r="J20" s="16"/>
      <c r="K20" s="17"/>
      <c r="L20" s="17"/>
      <c r="M20" s="17"/>
      <c r="N20" s="17" t="n">
        <f aca="false">N18-K20</f>
        <v>1000</v>
      </c>
      <c r="O20" s="17" t="n">
        <f aca="false">O19+M20</f>
        <v>-9613.1</v>
      </c>
    </row>
    <row r="21" customFormat="false" ht="12.8" hidden="false" customHeight="false" outlineLevel="0" collapsed="false">
      <c r="A21" s="1" t="n">
        <v>37255</v>
      </c>
      <c r="B21" s="2" t="n">
        <f aca="false">ROUND(B19*(1+E$1/4),2)</f>
        <v>12.19</v>
      </c>
      <c r="C21" s="14" t="s">
        <v>10</v>
      </c>
      <c r="D21" s="15"/>
      <c r="E21" s="15"/>
      <c r="F21" s="15" t="n">
        <f aca="false">ROUND(G20*B21*E$2/4,2)</f>
        <v>63.12</v>
      </c>
      <c r="G21" s="15"/>
      <c r="H21" s="15" t="n">
        <f aca="false">H20+F21</f>
        <v>-9936.8954</v>
      </c>
      <c r="J21" s="16" t="s">
        <v>10</v>
      </c>
      <c r="K21" s="17"/>
      <c r="L21" s="17"/>
      <c r="M21" s="17" t="n">
        <f aca="false">ROUND(N20*B21*E$2/4,2)</f>
        <v>60.95</v>
      </c>
      <c r="N21" s="17"/>
      <c r="O21" s="17" t="n">
        <f aca="false">O20+M21</f>
        <v>-9552.15</v>
      </c>
    </row>
    <row r="22" customFormat="false" ht="12.8" hidden="false" customHeight="false" outlineLevel="0" collapsed="false">
      <c r="A22" s="1" t="n">
        <v>37255</v>
      </c>
      <c r="C22" s="14" t="s">
        <v>9</v>
      </c>
      <c r="D22" s="15" t="n">
        <f aca="false">-ROUND(F21/E22,2)</f>
        <v>-5.18</v>
      </c>
      <c r="E22" s="15" t="n">
        <f aca="false">B21</f>
        <v>12.19</v>
      </c>
      <c r="F22" s="15" t="n">
        <f aca="false">D22*E22</f>
        <v>-63.1442</v>
      </c>
      <c r="G22" s="15" t="n">
        <f aca="false">G20-D22</f>
        <v>1040.71</v>
      </c>
      <c r="H22" s="15" t="n">
        <f aca="false">H21+F22</f>
        <v>-10000.0396</v>
      </c>
      <c r="J22" s="16"/>
      <c r="K22" s="17"/>
      <c r="L22" s="17"/>
      <c r="M22" s="17"/>
      <c r="N22" s="17" t="n">
        <f aca="false">N20-K22</f>
        <v>1000</v>
      </c>
      <c r="O22" s="17" t="n">
        <f aca="false">O21+M22</f>
        <v>-9552.15</v>
      </c>
    </row>
    <row r="23" customFormat="false" ht="12.8" hidden="false" customHeight="false" outlineLevel="0" collapsed="false">
      <c r="A23" s="1" t="n">
        <v>37345</v>
      </c>
      <c r="B23" s="2" t="n">
        <f aca="false">ROUND(B21*(1+E$1/4),2)</f>
        <v>12.49</v>
      </c>
      <c r="C23" s="14" t="s">
        <v>10</v>
      </c>
      <c r="D23" s="15"/>
      <c r="E23" s="15"/>
      <c r="F23" s="15" t="n">
        <f aca="false">ROUND(G22*B23*E$2/4,2)</f>
        <v>64.99</v>
      </c>
      <c r="G23" s="15"/>
      <c r="H23" s="15" t="n">
        <f aca="false">H22+F23</f>
        <v>-9935.0496</v>
      </c>
      <c r="J23" s="16" t="s">
        <v>10</v>
      </c>
      <c r="K23" s="17"/>
      <c r="L23" s="17"/>
      <c r="M23" s="17" t="n">
        <f aca="false">ROUND(N22*B23*E$2/4,2)</f>
        <v>62.45</v>
      </c>
      <c r="N23" s="17"/>
      <c r="O23" s="17" t="n">
        <f aca="false">O22+M23</f>
        <v>-9489.7</v>
      </c>
    </row>
    <row r="24" customFormat="false" ht="12.8" hidden="false" customHeight="false" outlineLevel="0" collapsed="false">
      <c r="A24" s="1" t="n">
        <v>37345</v>
      </c>
      <c r="C24" s="14" t="s">
        <v>9</v>
      </c>
      <c r="D24" s="15" t="n">
        <f aca="false">-ROUND(F23/E24,2)</f>
        <v>-5.2</v>
      </c>
      <c r="E24" s="15" t="n">
        <f aca="false">B23</f>
        <v>12.49</v>
      </c>
      <c r="F24" s="15" t="n">
        <f aca="false">D24*E24</f>
        <v>-64.948</v>
      </c>
      <c r="G24" s="15" t="n">
        <f aca="false">G22-D24</f>
        <v>1045.91</v>
      </c>
      <c r="H24" s="15" t="n">
        <f aca="false">H23+F24</f>
        <v>-9999.9976</v>
      </c>
      <c r="J24" s="16"/>
      <c r="K24" s="17"/>
      <c r="L24" s="17"/>
      <c r="M24" s="17"/>
      <c r="N24" s="17" t="n">
        <f aca="false">N22-K24</f>
        <v>1000</v>
      </c>
      <c r="O24" s="17" t="n">
        <f aca="false">O23+M24</f>
        <v>-9489.7</v>
      </c>
    </row>
    <row r="25" customFormat="false" ht="12.8" hidden="false" customHeight="false" outlineLevel="0" collapsed="false">
      <c r="A25" s="1" t="n">
        <v>37437</v>
      </c>
      <c r="B25" s="2" t="n">
        <f aca="false">ROUND(B23*(1+E$1/4),2)</f>
        <v>12.8</v>
      </c>
      <c r="C25" s="14" t="s">
        <v>10</v>
      </c>
      <c r="D25" s="15"/>
      <c r="E25" s="15"/>
      <c r="F25" s="15" t="n">
        <f aca="false">ROUND(G24*B25*E$2/4,2)</f>
        <v>66.94</v>
      </c>
      <c r="G25" s="15"/>
      <c r="H25" s="15" t="n">
        <f aca="false">H24+F25</f>
        <v>-9933.0576</v>
      </c>
      <c r="J25" s="16" t="s">
        <v>10</v>
      </c>
      <c r="K25" s="17"/>
      <c r="L25" s="17"/>
      <c r="M25" s="17" t="n">
        <f aca="false">ROUND(N24*B25*E$2/4,2)</f>
        <v>64</v>
      </c>
      <c r="N25" s="17"/>
      <c r="O25" s="17" t="n">
        <f aca="false">O24+M25</f>
        <v>-9425.7</v>
      </c>
    </row>
    <row r="26" customFormat="false" ht="12.8" hidden="false" customHeight="false" outlineLevel="0" collapsed="false">
      <c r="A26" s="1" t="n">
        <v>37437</v>
      </c>
      <c r="C26" s="14" t="s">
        <v>9</v>
      </c>
      <c r="D26" s="15" t="n">
        <f aca="false">-ROUND(F25/E26,2)</f>
        <v>-5.23</v>
      </c>
      <c r="E26" s="15" t="n">
        <f aca="false">B25</f>
        <v>12.8</v>
      </c>
      <c r="F26" s="15" t="n">
        <f aca="false">D26*E26</f>
        <v>-66.944</v>
      </c>
      <c r="G26" s="15" t="n">
        <f aca="false">G24-D26</f>
        <v>1051.14</v>
      </c>
      <c r="H26" s="15" t="n">
        <f aca="false">H25+F26</f>
        <v>-10000.0016</v>
      </c>
      <c r="J26" s="16"/>
      <c r="K26" s="17"/>
      <c r="L26" s="17"/>
      <c r="M26" s="17"/>
      <c r="N26" s="17" t="n">
        <f aca="false">N24-K26</f>
        <v>1000</v>
      </c>
      <c r="O26" s="17" t="n">
        <f aca="false">O25+M26</f>
        <v>-9425.7</v>
      </c>
    </row>
    <row r="27" customFormat="false" ht="12.8" hidden="false" customHeight="false" outlineLevel="0" collapsed="false">
      <c r="A27" s="1" t="n">
        <v>37529</v>
      </c>
      <c r="B27" s="2" t="n">
        <f aca="false">ROUND(B25*(1+E$1/4),2)</f>
        <v>13.12</v>
      </c>
      <c r="C27" s="14" t="s">
        <v>10</v>
      </c>
      <c r="D27" s="15"/>
      <c r="E27" s="15"/>
      <c r="F27" s="15" t="n">
        <f aca="false">ROUND(G26*B27*E$2/4,2)</f>
        <v>68.95</v>
      </c>
      <c r="G27" s="15"/>
      <c r="H27" s="15" t="n">
        <f aca="false">H26+F27</f>
        <v>-9931.0516</v>
      </c>
      <c r="J27" s="16" t="s">
        <v>10</v>
      </c>
      <c r="K27" s="17"/>
      <c r="L27" s="17"/>
      <c r="M27" s="17" t="n">
        <f aca="false">ROUND(N26*B27*E$2/4,2)</f>
        <v>65.6</v>
      </c>
      <c r="N27" s="17"/>
      <c r="O27" s="17" t="n">
        <f aca="false">O26+M27</f>
        <v>-9360.1</v>
      </c>
    </row>
    <row r="28" customFormat="false" ht="12.8" hidden="false" customHeight="false" outlineLevel="0" collapsed="false">
      <c r="A28" s="1" t="n">
        <v>37529</v>
      </c>
      <c r="C28" s="14" t="s">
        <v>9</v>
      </c>
      <c r="D28" s="15" t="n">
        <f aca="false">-ROUND(F27/E28,2)</f>
        <v>-5.26</v>
      </c>
      <c r="E28" s="15" t="n">
        <f aca="false">B27</f>
        <v>13.12</v>
      </c>
      <c r="F28" s="15" t="n">
        <f aca="false">D28*E28</f>
        <v>-69.0112</v>
      </c>
      <c r="G28" s="15" t="n">
        <f aca="false">G26-D28</f>
        <v>1056.4</v>
      </c>
      <c r="H28" s="15" t="n">
        <f aca="false">H27+F28</f>
        <v>-10000.0628</v>
      </c>
      <c r="J28" s="16"/>
      <c r="K28" s="17"/>
      <c r="L28" s="17"/>
      <c r="M28" s="17"/>
      <c r="N28" s="17" t="n">
        <f aca="false">N26-K28</f>
        <v>1000</v>
      </c>
      <c r="O28" s="17" t="n">
        <f aca="false">O27+M28</f>
        <v>-9360.1</v>
      </c>
    </row>
    <row r="29" customFormat="false" ht="12.8" hidden="false" customHeight="false" outlineLevel="0" collapsed="false">
      <c r="A29" s="1" t="n">
        <v>37620</v>
      </c>
      <c r="B29" s="2" t="n">
        <f aca="false">ROUND(B27*(1+E$1/4),2)</f>
        <v>13.45</v>
      </c>
      <c r="C29" s="14" t="s">
        <v>10</v>
      </c>
      <c r="D29" s="15"/>
      <c r="E29" s="15"/>
      <c r="F29" s="15" t="n">
        <f aca="false">ROUND(G28*B29*E$2/4,2)</f>
        <v>71.04</v>
      </c>
      <c r="G29" s="15"/>
      <c r="H29" s="15" t="n">
        <f aca="false">H28+F29</f>
        <v>-9929.0228</v>
      </c>
      <c r="J29" s="16" t="s">
        <v>10</v>
      </c>
      <c r="K29" s="17"/>
      <c r="L29" s="17"/>
      <c r="M29" s="17" t="n">
        <f aca="false">ROUND(N28*B29*E$2/4,2)</f>
        <v>67.25</v>
      </c>
      <c r="N29" s="17"/>
      <c r="O29" s="17" t="n">
        <f aca="false">O28+M29</f>
        <v>-9292.85</v>
      </c>
    </row>
    <row r="30" customFormat="false" ht="12.8" hidden="false" customHeight="false" outlineLevel="0" collapsed="false">
      <c r="A30" s="1" t="n">
        <v>37620</v>
      </c>
      <c r="C30" s="14" t="s">
        <v>9</v>
      </c>
      <c r="D30" s="15" t="n">
        <f aca="false">-ROUND(F29/E30,2)</f>
        <v>-5.28</v>
      </c>
      <c r="E30" s="15" t="n">
        <f aca="false">B29</f>
        <v>13.45</v>
      </c>
      <c r="F30" s="15" t="n">
        <f aca="false">D30*E30</f>
        <v>-71.016</v>
      </c>
      <c r="G30" s="15" t="n">
        <f aca="false">G28-D30</f>
        <v>1061.68</v>
      </c>
      <c r="H30" s="15" t="n">
        <f aca="false">H29+F30</f>
        <v>-10000.0388</v>
      </c>
      <c r="J30" s="16"/>
      <c r="K30" s="17"/>
      <c r="L30" s="17"/>
      <c r="M30" s="17"/>
      <c r="N30" s="17" t="n">
        <f aca="false">N28-K30</f>
        <v>1000</v>
      </c>
      <c r="O30" s="17" t="n">
        <f aca="false">O29+M30</f>
        <v>-9292.85</v>
      </c>
    </row>
    <row r="31" customFormat="false" ht="12.8" hidden="false" customHeight="false" outlineLevel="0" collapsed="false">
      <c r="A31" s="1" t="n">
        <v>37710</v>
      </c>
      <c r="B31" s="2" t="n">
        <f aca="false">ROUND(B29*(1+E$1/4),2)</f>
        <v>13.79</v>
      </c>
      <c r="C31" s="14" t="s">
        <v>10</v>
      </c>
      <c r="D31" s="15"/>
      <c r="E31" s="15"/>
      <c r="F31" s="15" t="n">
        <f aca="false">ROUND(G30*B31*E$2/4,2)</f>
        <v>73.2</v>
      </c>
      <c r="G31" s="15"/>
      <c r="H31" s="15" t="n">
        <f aca="false">H30+F31</f>
        <v>-9926.8388</v>
      </c>
      <c r="J31" s="16" t="s">
        <v>10</v>
      </c>
      <c r="K31" s="17"/>
      <c r="L31" s="17"/>
      <c r="M31" s="17" t="n">
        <f aca="false">ROUND(N30*B31*E$2/4,2)</f>
        <v>68.95</v>
      </c>
      <c r="N31" s="17"/>
      <c r="O31" s="17" t="n">
        <f aca="false">O30+M31</f>
        <v>-9223.9</v>
      </c>
    </row>
    <row r="32" customFormat="false" ht="12.8" hidden="false" customHeight="false" outlineLevel="0" collapsed="false">
      <c r="A32" s="1" t="n">
        <v>37710</v>
      </c>
      <c r="C32" s="14" t="s">
        <v>9</v>
      </c>
      <c r="D32" s="15" t="n">
        <f aca="false">-ROUND(F31/E32,2)</f>
        <v>-5.31</v>
      </c>
      <c r="E32" s="15" t="n">
        <f aca="false">B31</f>
        <v>13.79</v>
      </c>
      <c r="F32" s="15" t="n">
        <f aca="false">D32*E32</f>
        <v>-73.2249</v>
      </c>
      <c r="G32" s="15" t="n">
        <f aca="false">G30-D32</f>
        <v>1066.99</v>
      </c>
      <c r="H32" s="15" t="n">
        <f aca="false">H31+F32</f>
        <v>-10000.0637</v>
      </c>
      <c r="J32" s="16"/>
      <c r="K32" s="17"/>
      <c r="L32" s="17"/>
      <c r="M32" s="17"/>
      <c r="N32" s="17" t="n">
        <f aca="false">N30-K32</f>
        <v>1000</v>
      </c>
      <c r="O32" s="17" t="n">
        <f aca="false">O31+M32</f>
        <v>-9223.9</v>
      </c>
    </row>
    <row r="33" customFormat="false" ht="12.8" hidden="false" customHeight="false" outlineLevel="0" collapsed="false">
      <c r="A33" s="1" t="n">
        <v>37802</v>
      </c>
      <c r="B33" s="2" t="n">
        <f aca="false">ROUND(B31*(1+E$1/4),2)</f>
        <v>14.13</v>
      </c>
      <c r="C33" s="14" t="s">
        <v>10</v>
      </c>
      <c r="D33" s="15"/>
      <c r="E33" s="15"/>
      <c r="F33" s="15" t="n">
        <f aca="false">ROUND(G32*B33*E$2/4,2)</f>
        <v>75.38</v>
      </c>
      <c r="G33" s="15"/>
      <c r="H33" s="15" t="n">
        <f aca="false">H32+F33</f>
        <v>-9924.6837</v>
      </c>
      <c r="J33" s="16" t="s">
        <v>10</v>
      </c>
      <c r="K33" s="17"/>
      <c r="L33" s="17"/>
      <c r="M33" s="17" t="n">
        <f aca="false">ROUND(N32*B33*E$2/4,2)</f>
        <v>70.65</v>
      </c>
      <c r="N33" s="17"/>
      <c r="O33" s="17" t="n">
        <f aca="false">O32+M33</f>
        <v>-9153.25</v>
      </c>
    </row>
    <row r="34" customFormat="false" ht="12.8" hidden="false" customHeight="false" outlineLevel="0" collapsed="false">
      <c r="A34" s="1" t="n">
        <v>37802</v>
      </c>
      <c r="C34" s="14" t="s">
        <v>9</v>
      </c>
      <c r="D34" s="15" t="n">
        <f aca="false">-ROUND(F33/E34,2)</f>
        <v>-5.33</v>
      </c>
      <c r="E34" s="15" t="n">
        <f aca="false">B33</f>
        <v>14.13</v>
      </c>
      <c r="F34" s="15" t="n">
        <f aca="false">D34*E34</f>
        <v>-75.3129</v>
      </c>
      <c r="G34" s="15" t="n">
        <f aca="false">G32-D34</f>
        <v>1072.32</v>
      </c>
      <c r="H34" s="15" t="n">
        <f aca="false">H33+F34</f>
        <v>-9999.9966</v>
      </c>
      <c r="J34" s="16"/>
      <c r="K34" s="17"/>
      <c r="L34" s="17"/>
      <c r="M34" s="17"/>
      <c r="N34" s="17" t="n">
        <f aca="false">N32-K34</f>
        <v>1000</v>
      </c>
      <c r="O34" s="17" t="n">
        <f aca="false">O33+M34</f>
        <v>-9153.25</v>
      </c>
    </row>
    <row r="35" customFormat="false" ht="12.8" hidden="false" customHeight="false" outlineLevel="0" collapsed="false">
      <c r="A35" s="1" t="n">
        <v>37894</v>
      </c>
      <c r="B35" s="2" t="n">
        <f aca="false">ROUND(B33*(1+E$1/4),2)</f>
        <v>14.48</v>
      </c>
      <c r="C35" s="14" t="s">
        <v>10</v>
      </c>
      <c r="D35" s="15"/>
      <c r="E35" s="15"/>
      <c r="F35" s="15" t="n">
        <f aca="false">ROUND(G34*B35*E$2/4,2)</f>
        <v>77.64</v>
      </c>
      <c r="G35" s="15"/>
      <c r="H35" s="15" t="n">
        <f aca="false">H34+F35</f>
        <v>-9922.3566</v>
      </c>
      <c r="J35" s="16" t="s">
        <v>10</v>
      </c>
      <c r="K35" s="17"/>
      <c r="L35" s="17"/>
      <c r="M35" s="17" t="n">
        <f aca="false">ROUND(N34*B35*E$2/4,2)</f>
        <v>72.4</v>
      </c>
      <c r="N35" s="17"/>
      <c r="O35" s="17" t="n">
        <f aca="false">O34+M35</f>
        <v>-9080.85</v>
      </c>
    </row>
    <row r="36" customFormat="false" ht="12.8" hidden="false" customHeight="false" outlineLevel="0" collapsed="false">
      <c r="A36" s="1" t="n">
        <v>37894</v>
      </c>
      <c r="C36" s="14" t="s">
        <v>9</v>
      </c>
      <c r="D36" s="15" t="n">
        <f aca="false">-ROUND(F35/E36,2)</f>
        <v>-5.36</v>
      </c>
      <c r="E36" s="15" t="n">
        <f aca="false">B35</f>
        <v>14.48</v>
      </c>
      <c r="F36" s="15" t="n">
        <f aca="false">D36*E36</f>
        <v>-77.6128</v>
      </c>
      <c r="G36" s="15" t="n">
        <f aca="false">G34-D36</f>
        <v>1077.68</v>
      </c>
      <c r="H36" s="15" t="n">
        <f aca="false">H35+F36</f>
        <v>-9999.9694</v>
      </c>
      <c r="J36" s="16"/>
      <c r="K36" s="17"/>
      <c r="L36" s="17"/>
      <c r="M36" s="17"/>
      <c r="N36" s="17" t="n">
        <f aca="false">N34-K36</f>
        <v>1000</v>
      </c>
      <c r="O36" s="17" t="n">
        <f aca="false">O35+M36</f>
        <v>-9080.85</v>
      </c>
    </row>
    <row r="37" customFormat="false" ht="12.8" hidden="false" customHeight="false" outlineLevel="0" collapsed="false">
      <c r="A37" s="1" t="n">
        <v>37985</v>
      </c>
      <c r="B37" s="2" t="n">
        <f aca="false">ROUND(B35*(1+E$1/4),2)</f>
        <v>14.84</v>
      </c>
      <c r="C37" s="14" t="s">
        <v>10</v>
      </c>
      <c r="D37" s="15"/>
      <c r="E37" s="15"/>
      <c r="F37" s="15" t="n">
        <f aca="false">ROUND(G36*B37*E$2/4,2)</f>
        <v>79.96</v>
      </c>
      <c r="G37" s="15"/>
      <c r="H37" s="15" t="n">
        <f aca="false">H36+F37</f>
        <v>-9920.0094</v>
      </c>
      <c r="J37" s="16" t="s">
        <v>10</v>
      </c>
      <c r="K37" s="17"/>
      <c r="L37" s="17"/>
      <c r="M37" s="17" t="n">
        <f aca="false">ROUND(N36*B37*E$2/4,2)</f>
        <v>74.2</v>
      </c>
      <c r="N37" s="17"/>
      <c r="O37" s="17" t="n">
        <f aca="false">O36+M37</f>
        <v>-9006.65</v>
      </c>
    </row>
    <row r="38" customFormat="false" ht="12.8" hidden="false" customHeight="false" outlineLevel="0" collapsed="false">
      <c r="A38" s="1" t="n">
        <v>37985</v>
      </c>
      <c r="C38" s="14" t="s">
        <v>9</v>
      </c>
      <c r="D38" s="15" t="n">
        <f aca="false">-ROUND(F37/E38,2)</f>
        <v>-5.39</v>
      </c>
      <c r="E38" s="15" t="n">
        <f aca="false">B37</f>
        <v>14.84</v>
      </c>
      <c r="F38" s="15" t="n">
        <f aca="false">D38*E38</f>
        <v>-79.9876</v>
      </c>
      <c r="G38" s="15" t="n">
        <f aca="false">G36-D38</f>
        <v>1083.07</v>
      </c>
      <c r="H38" s="15" t="n">
        <f aca="false">H37+F38</f>
        <v>-9999.997</v>
      </c>
      <c r="J38" s="16"/>
      <c r="K38" s="17"/>
      <c r="L38" s="17"/>
      <c r="M38" s="17"/>
      <c r="N38" s="17" t="n">
        <f aca="false">N36-K38</f>
        <v>1000</v>
      </c>
      <c r="O38" s="17" t="n">
        <f aca="false">O37+M38</f>
        <v>-9006.65</v>
      </c>
    </row>
    <row r="39" customFormat="false" ht="12.8" hidden="false" customHeight="false" outlineLevel="0" collapsed="false">
      <c r="A39" s="1" t="n">
        <v>38076</v>
      </c>
      <c r="B39" s="2" t="n">
        <f aca="false">ROUND(B37*(1+E$1/4),2)</f>
        <v>15.21</v>
      </c>
      <c r="C39" s="14" t="s">
        <v>10</v>
      </c>
      <c r="D39" s="15"/>
      <c r="E39" s="15"/>
      <c r="F39" s="15" t="n">
        <f aca="false">ROUND(G38*B39*E$2/4,2)</f>
        <v>82.37</v>
      </c>
      <c r="G39" s="15"/>
      <c r="H39" s="15" t="n">
        <f aca="false">H38+F39</f>
        <v>-9917.627</v>
      </c>
      <c r="J39" s="16" t="s">
        <v>10</v>
      </c>
      <c r="K39" s="17"/>
      <c r="L39" s="17"/>
      <c r="M39" s="17" t="n">
        <f aca="false">ROUND(N38*B39*E$2/4,2)</f>
        <v>76.05</v>
      </c>
      <c r="N39" s="17"/>
      <c r="O39" s="17" t="n">
        <f aca="false">O38+M39</f>
        <v>-8930.6</v>
      </c>
    </row>
    <row r="40" customFormat="false" ht="12.8" hidden="false" customHeight="false" outlineLevel="0" collapsed="false">
      <c r="A40" s="1" t="n">
        <v>38076</v>
      </c>
      <c r="C40" s="14" t="s">
        <v>9</v>
      </c>
      <c r="D40" s="15" t="n">
        <f aca="false">-ROUND(F39/E40,2)</f>
        <v>-5.42</v>
      </c>
      <c r="E40" s="15" t="n">
        <f aca="false">B39</f>
        <v>15.21</v>
      </c>
      <c r="F40" s="15" t="n">
        <f aca="false">D40*E40</f>
        <v>-82.4382</v>
      </c>
      <c r="G40" s="15" t="n">
        <f aca="false">G38-D40</f>
        <v>1088.49</v>
      </c>
      <c r="H40" s="15" t="n">
        <f aca="false">H39+F40</f>
        <v>-10000.0652</v>
      </c>
      <c r="J40" s="16"/>
      <c r="K40" s="17"/>
      <c r="L40" s="17"/>
      <c r="M40" s="17"/>
      <c r="N40" s="17" t="n">
        <f aca="false">N38-K40</f>
        <v>1000</v>
      </c>
      <c r="O40" s="17" t="n">
        <f aca="false">O39+M40</f>
        <v>-8930.6</v>
      </c>
    </row>
    <row r="41" customFormat="false" ht="12.8" hidden="false" customHeight="false" outlineLevel="0" collapsed="false">
      <c r="A41" s="1" t="n">
        <v>38168</v>
      </c>
      <c r="B41" s="2" t="n">
        <f aca="false">ROUND(B39*(1+E$1/4),2)</f>
        <v>15.59</v>
      </c>
      <c r="C41" s="14" t="s">
        <v>10</v>
      </c>
      <c r="D41" s="15"/>
      <c r="E41" s="15"/>
      <c r="F41" s="15" t="n">
        <f aca="false">ROUND(G40*B41*E$2/4,2)</f>
        <v>84.85</v>
      </c>
      <c r="G41" s="15"/>
      <c r="H41" s="15" t="n">
        <f aca="false">H40+F41</f>
        <v>-9915.2152</v>
      </c>
      <c r="J41" s="16" t="s">
        <v>10</v>
      </c>
      <c r="K41" s="17"/>
      <c r="L41" s="17"/>
      <c r="M41" s="17" t="n">
        <f aca="false">ROUND(N40*B41*E$2/4,2)</f>
        <v>77.95</v>
      </c>
      <c r="N41" s="17"/>
      <c r="O41" s="17" t="n">
        <f aca="false">O40+M41</f>
        <v>-8852.65</v>
      </c>
    </row>
    <row r="42" customFormat="false" ht="12.8" hidden="false" customHeight="false" outlineLevel="0" collapsed="false">
      <c r="A42" s="1" t="n">
        <v>38168</v>
      </c>
      <c r="C42" s="14" t="s">
        <v>9</v>
      </c>
      <c r="D42" s="15" t="n">
        <f aca="false">-ROUND(F41/E42,2)</f>
        <v>-5.44</v>
      </c>
      <c r="E42" s="15" t="n">
        <f aca="false">B41</f>
        <v>15.59</v>
      </c>
      <c r="F42" s="15" t="n">
        <f aca="false">D42*E42</f>
        <v>-84.8096</v>
      </c>
      <c r="G42" s="15" t="n">
        <f aca="false">G40-D42</f>
        <v>1093.93</v>
      </c>
      <c r="H42" s="15" t="n">
        <f aca="false">H41+F42</f>
        <v>-10000.0248</v>
      </c>
      <c r="J42" s="16"/>
      <c r="K42" s="17"/>
      <c r="L42" s="17"/>
      <c r="M42" s="17"/>
      <c r="N42" s="17" t="n">
        <f aca="false">N40-K42</f>
        <v>1000</v>
      </c>
      <c r="O42" s="17" t="n">
        <f aca="false">O41+M42</f>
        <v>-8852.65</v>
      </c>
    </row>
    <row r="43" customFormat="false" ht="12.8" hidden="false" customHeight="false" outlineLevel="0" collapsed="false">
      <c r="A43" s="1" t="n">
        <v>38260</v>
      </c>
      <c r="B43" s="2" t="n">
        <f aca="false">ROUND(B41*(1+E$1/4),2)</f>
        <v>15.98</v>
      </c>
      <c r="C43" s="14" t="s">
        <v>10</v>
      </c>
      <c r="D43" s="15"/>
      <c r="E43" s="15"/>
      <c r="F43" s="15" t="n">
        <f aca="false">ROUND(G42*B43*E$2/4,2)</f>
        <v>87.41</v>
      </c>
      <c r="G43" s="15"/>
      <c r="H43" s="15" t="n">
        <f aca="false">H42+F43</f>
        <v>-9912.6148</v>
      </c>
      <c r="J43" s="16" t="s">
        <v>10</v>
      </c>
      <c r="K43" s="17"/>
      <c r="L43" s="17"/>
      <c r="M43" s="17" t="n">
        <f aca="false">ROUND(N42*B43*E$2/4,2)</f>
        <v>79.9</v>
      </c>
      <c r="N43" s="17"/>
      <c r="O43" s="17" t="n">
        <f aca="false">O42+M43</f>
        <v>-8772.75</v>
      </c>
    </row>
    <row r="44" customFormat="false" ht="12.8" hidden="false" customHeight="false" outlineLevel="0" collapsed="false">
      <c r="A44" s="1" t="n">
        <v>38260</v>
      </c>
      <c r="C44" s="14" t="s">
        <v>9</v>
      </c>
      <c r="D44" s="15" t="n">
        <f aca="false">-ROUND(F43/E44,2)</f>
        <v>-5.47</v>
      </c>
      <c r="E44" s="15" t="n">
        <f aca="false">B43</f>
        <v>15.98</v>
      </c>
      <c r="F44" s="15" t="n">
        <f aca="false">D44*E44</f>
        <v>-87.4106</v>
      </c>
      <c r="G44" s="15" t="n">
        <f aca="false">G42-D44</f>
        <v>1099.4</v>
      </c>
      <c r="H44" s="15" t="n">
        <f aca="false">H43+F44</f>
        <v>-10000.0254</v>
      </c>
      <c r="J44" s="16"/>
      <c r="K44" s="17"/>
      <c r="L44" s="17"/>
      <c r="M44" s="17"/>
      <c r="N44" s="17" t="n">
        <f aca="false">N42-K44</f>
        <v>1000</v>
      </c>
      <c r="O44" s="17" t="n">
        <f aca="false">O43+M44</f>
        <v>-8772.75</v>
      </c>
    </row>
    <row r="45" customFormat="false" ht="12.8" hidden="false" customHeight="false" outlineLevel="0" collapsed="false">
      <c r="A45" s="1" t="n">
        <v>38351</v>
      </c>
      <c r="B45" s="2" t="n">
        <f aca="false">ROUND(B43*(1+E$1/4),2)</f>
        <v>16.38</v>
      </c>
      <c r="C45" s="14" t="s">
        <v>10</v>
      </c>
      <c r="D45" s="15"/>
      <c r="E45" s="15"/>
      <c r="F45" s="15" t="n">
        <f aca="false">ROUND(G44*B45*E$2/4,2)</f>
        <v>90.04</v>
      </c>
      <c r="G45" s="15"/>
      <c r="H45" s="15" t="n">
        <f aca="false">H44+F45</f>
        <v>-9909.9854</v>
      </c>
      <c r="J45" s="16" t="s">
        <v>10</v>
      </c>
      <c r="K45" s="17"/>
      <c r="L45" s="17"/>
      <c r="M45" s="17" t="n">
        <f aca="false">ROUND(N44*B45*E$2/4,2)</f>
        <v>81.9</v>
      </c>
      <c r="N45" s="17"/>
      <c r="O45" s="17" t="n">
        <f aca="false">O44+M45</f>
        <v>-8690.85</v>
      </c>
    </row>
    <row r="46" customFormat="false" ht="12.8" hidden="false" customHeight="false" outlineLevel="0" collapsed="false">
      <c r="A46" s="1" t="n">
        <v>38351</v>
      </c>
      <c r="C46" s="14" t="s">
        <v>9</v>
      </c>
      <c r="D46" s="15" t="n">
        <f aca="false">-ROUND(F45/E46,2)</f>
        <v>-5.5</v>
      </c>
      <c r="E46" s="15" t="n">
        <f aca="false">B45</f>
        <v>16.38</v>
      </c>
      <c r="F46" s="15" t="n">
        <f aca="false">D46*E46</f>
        <v>-90.09</v>
      </c>
      <c r="G46" s="15" t="n">
        <f aca="false">G44-D46</f>
        <v>1104.9</v>
      </c>
      <c r="H46" s="15" t="n">
        <f aca="false">H45+F46</f>
        <v>-10000.0754</v>
      </c>
      <c r="J46" s="16"/>
      <c r="K46" s="17"/>
      <c r="L46" s="17"/>
      <c r="M46" s="17"/>
      <c r="N46" s="17" t="n">
        <f aca="false">N44-K46</f>
        <v>1000</v>
      </c>
      <c r="O46" s="17" t="n">
        <f aca="false">O45+M46</f>
        <v>-8690.85</v>
      </c>
    </row>
    <row r="47" customFormat="false" ht="12.8" hidden="false" customHeight="false" outlineLevel="0" collapsed="false">
      <c r="C47" s="14"/>
      <c r="D47" s="15"/>
      <c r="E47" s="15"/>
      <c r="F47" s="15"/>
      <c r="G47" s="15"/>
      <c r="H47" s="15"/>
      <c r="J47" s="16"/>
      <c r="K47" s="17"/>
      <c r="L47" s="17"/>
      <c r="M47" s="17"/>
      <c r="N47" s="17"/>
      <c r="O47" s="17"/>
    </row>
    <row r="48" customFormat="false" ht="12.8" hidden="false" customHeight="false" outlineLevel="0" collapsed="false">
      <c r="A48" s="1" t="n">
        <v>38351</v>
      </c>
      <c r="C48" s="14" t="s">
        <v>11</v>
      </c>
      <c r="D48" s="15" t="n">
        <f aca="false">G46</f>
        <v>1104.9</v>
      </c>
      <c r="E48" s="15" t="n">
        <f aca="false">E46</f>
        <v>16.38</v>
      </c>
      <c r="F48" s="15" t="n">
        <f aca="false">D48*E48</f>
        <v>18098.262</v>
      </c>
      <c r="G48" s="15" t="n">
        <f aca="false">G46-D48</f>
        <v>0</v>
      </c>
      <c r="H48" s="15" t="n">
        <f aca="false">H46+F48</f>
        <v>8098.1866</v>
      </c>
      <c r="J48" s="16" t="s">
        <v>11</v>
      </c>
      <c r="K48" s="17" t="n">
        <f aca="false">N46</f>
        <v>1000</v>
      </c>
      <c r="L48" s="17" t="n">
        <f aca="false">E48</f>
        <v>16.38</v>
      </c>
      <c r="M48" s="17" t="n">
        <f aca="false">K48*L48</f>
        <v>16380</v>
      </c>
      <c r="N48" s="17" t="n">
        <f aca="false">N46-K48</f>
        <v>0</v>
      </c>
      <c r="O48" s="17" t="n">
        <f aca="false">O46+M48</f>
        <v>7689.15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LibreOffice/4.4.5.2$MacOSX_X86_64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2017-04-14T05:26:50Z</dcterms:created>
  <dc:language>en-US</dc:language>
  <dcterms:modified xsi:type="dcterms:W3CDTF">2017-04-14T06:42:31Z</dcterms:modified>
  <cp:revision>3</cp:revision>
</cp:coreProperties>
</file>